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EFINITIV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4" l="1"/>
  <c r="B80" i="4" s="1"/>
  <c r="B77" i="4"/>
  <c r="B76" i="4"/>
  <c r="B71" i="4"/>
  <c r="B73" i="4" s="1"/>
  <c r="B69" i="4"/>
  <c r="B64" i="4"/>
  <c r="B63" i="4"/>
  <c r="B66" i="4" s="1"/>
  <c r="B62" i="4"/>
  <c r="B57" i="4"/>
  <c r="B56" i="4"/>
  <c r="B59" i="4" s="1"/>
  <c r="B55" i="4"/>
  <c r="B49" i="4"/>
  <c r="B47" i="4"/>
  <c r="B51" i="4" s="1"/>
  <c r="B43" i="4"/>
  <c r="B42" i="4"/>
  <c r="B41" i="4"/>
  <c r="B40" i="4"/>
  <c r="B44" i="4" s="1"/>
  <c r="B35" i="4"/>
  <c r="B34" i="4"/>
  <c r="B36" i="4" s="1"/>
  <c r="B29" i="4" l="1"/>
  <c r="B27" i="4"/>
  <c r="B23" i="4"/>
  <c r="B22" i="4"/>
  <c r="B21" i="4"/>
  <c r="B17" i="4"/>
  <c r="B15" i="4"/>
  <c r="B14" i="4"/>
  <c r="B11" i="4"/>
  <c r="B6" i="4"/>
  <c r="B30" i="4" l="1"/>
  <c r="B18" i="4"/>
  <c r="B24" i="4"/>
</calcChain>
</file>

<file path=xl/sharedStrings.xml><?xml version="1.0" encoding="utf-8"?>
<sst xmlns="http://schemas.openxmlformats.org/spreadsheetml/2006/main" count="80" uniqueCount="21">
  <si>
    <t xml:space="preserve"> € </t>
  </si>
  <si>
    <t>INTERESSI E SPESE BANCARIE</t>
  </si>
  <si>
    <t>PAGAMENTO FATTURE FORNITORI ACQUISTO BENI/SERVIZI</t>
  </si>
  <si>
    <t>TOTALE MENSILE</t>
  </si>
  <si>
    <t>SPESE ECONOMALI / MAV / BOLLETTINI</t>
  </si>
  <si>
    <t>IMPOSTE E TASSE / F24 / SISTRI / BOLLI AUTO / CCIAA / CSEA</t>
  </si>
  <si>
    <t>MESE DI GENNAIO 2020</t>
  </si>
  <si>
    <t>MESE DI FEBBRAIO 2020</t>
  </si>
  <si>
    <t>MESE DI MARZO 2020</t>
  </si>
  <si>
    <t>MESE DI APRILE 2020</t>
  </si>
  <si>
    <t>MESE DI MAGGIO 2020</t>
  </si>
  <si>
    <t>SALDO INIZIALE 01/01/2020</t>
  </si>
  <si>
    <t>VIGEVANO DISTRIBUZIONE GAS SRL A SOCIO UNICO
DATI SUI PAGAMENTI
ANNO 2020</t>
  </si>
  <si>
    <t>MESE DI GIUGNO 2020</t>
  </si>
  <si>
    <t>MESE DI LUGLIO 2020</t>
  </si>
  <si>
    <t>ASSICURAZIONI/POLIZZE/FRANCHIGIE</t>
  </si>
  <si>
    <t>MESE DI AGOSTO 2020</t>
  </si>
  <si>
    <t>MESE DI SETTEMBRE 2020</t>
  </si>
  <si>
    <t>MESE DI OTTOBRE 2020</t>
  </si>
  <si>
    <t>MESE DI NOVEMBRE 2020</t>
  </si>
  <si>
    <t>MESE DI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</si>
</sst>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2" fillId="2" borderId="0" xfId="0" applyFont="1" applyFill="1"/>
    <xf numFmtId="43" fontId="2" fillId="2" borderId="0" xfId="1" applyFont="1" applyFill="1"/>
    <xf numFmtId="0" fontId="3" fillId="0" borderId="0" xfId="0" applyFont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abSelected="1" topLeftCell="A52" workbookViewId="0">
      <selection activeCell="B16" sqref="B16"/>
    </sheetView>
  </sheetViews>
  <sheetFormatPr defaultRowHeight="15" x14ac:dyDescent="0.25"/>
  <cols>
    <col min="1" max="1" width="54.5703125" bestFit="1" customWidth="1"/>
    <col min="2" max="2" width="31.85546875" customWidth="1"/>
  </cols>
  <sheetData>
    <row r="1" spans="1:2" ht="84" customHeight="1" x14ac:dyDescent="0.4">
      <c r="A1" s="6" t="s">
        <v>12</v>
      </c>
      <c r="B1" s="6"/>
    </row>
    <row r="2" spans="1:2" x14ac:dyDescent="0.25">
      <c r="A2" s="2" t="s">
        <v>11</v>
      </c>
      <c r="B2" s="3">
        <v>9972.84</v>
      </c>
    </row>
    <row r="3" spans="1:2" x14ac:dyDescent="0.25">
      <c r="B3" s="1"/>
    </row>
    <row r="4" spans="1:2" x14ac:dyDescent="0.25">
      <c r="A4" s="4" t="s">
        <v>6</v>
      </c>
      <c r="B4" s="5" t="s">
        <v>0</v>
      </c>
    </row>
    <row r="5" spans="1:2" x14ac:dyDescent="0.25">
      <c r="A5" t="s">
        <v>1</v>
      </c>
      <c r="B5" s="1">
        <v>-81.95</v>
      </c>
    </row>
    <row r="6" spans="1:2" x14ac:dyDescent="0.25">
      <c r="A6" s="4" t="s">
        <v>3</v>
      </c>
      <c r="B6" s="5">
        <f>SUM(B5:B5)</f>
        <v>-81.95</v>
      </c>
    </row>
    <row r="7" spans="1:2" x14ac:dyDescent="0.25">
      <c r="B7" s="1"/>
    </row>
    <row r="8" spans="1:2" x14ac:dyDescent="0.25">
      <c r="A8" s="4" t="s">
        <v>7</v>
      </c>
      <c r="B8" s="5" t="s">
        <v>0</v>
      </c>
    </row>
    <row r="9" spans="1:2" x14ac:dyDescent="0.25">
      <c r="A9" t="s">
        <v>1</v>
      </c>
      <c r="B9" s="1">
        <v>-26.5</v>
      </c>
    </row>
    <row r="10" spans="1:2" x14ac:dyDescent="0.25">
      <c r="A10" t="s">
        <v>4</v>
      </c>
      <c r="B10" s="1">
        <v>-30.5</v>
      </c>
    </row>
    <row r="11" spans="1:2" x14ac:dyDescent="0.25">
      <c r="A11" s="4" t="s">
        <v>3</v>
      </c>
      <c r="B11" s="5">
        <f>SUM(B9:B10)</f>
        <v>-57</v>
      </c>
    </row>
    <row r="12" spans="1:2" x14ac:dyDescent="0.25">
      <c r="B12" s="1"/>
    </row>
    <row r="13" spans="1:2" x14ac:dyDescent="0.25">
      <c r="A13" s="4" t="s">
        <v>8</v>
      </c>
      <c r="B13" s="5" t="s">
        <v>0</v>
      </c>
    </row>
    <row r="14" spans="1:2" x14ac:dyDescent="0.25">
      <c r="A14" t="s">
        <v>5</v>
      </c>
      <c r="B14" s="1">
        <f>-12631.05-146526.11-309.87-24925.92</f>
        <v>-184392.94999999995</v>
      </c>
    </row>
    <row r="15" spans="1:2" x14ac:dyDescent="0.25">
      <c r="A15" t="s">
        <v>1</v>
      </c>
      <c r="B15" s="1">
        <f>-19-26.31</f>
        <v>-45.31</v>
      </c>
    </row>
    <row r="16" spans="1:2" x14ac:dyDescent="0.25">
      <c r="A16" t="s">
        <v>2</v>
      </c>
      <c r="B16" s="1">
        <v>-24.4</v>
      </c>
    </row>
    <row r="17" spans="1:2" x14ac:dyDescent="0.25">
      <c r="A17" t="s">
        <v>4</v>
      </c>
      <c r="B17" s="1">
        <f>-143.44-110.82-2400-2500-55</f>
        <v>-5209.26</v>
      </c>
    </row>
    <row r="18" spans="1:2" x14ac:dyDescent="0.25">
      <c r="A18" s="4" t="s">
        <v>3</v>
      </c>
      <c r="B18" s="5">
        <f>SUM(B14:B17)</f>
        <v>-189671.91999999995</v>
      </c>
    </row>
    <row r="19" spans="1:2" x14ac:dyDescent="0.25">
      <c r="B19" s="1"/>
    </row>
    <row r="20" spans="1:2" x14ac:dyDescent="0.25">
      <c r="A20" s="4" t="s">
        <v>9</v>
      </c>
      <c r="B20" s="5" t="s">
        <v>0</v>
      </c>
    </row>
    <row r="21" spans="1:2" x14ac:dyDescent="0.25">
      <c r="A21" t="s">
        <v>5</v>
      </c>
      <c r="B21" s="1">
        <f>-13886.32-2</f>
        <v>-13888.32</v>
      </c>
    </row>
    <row r="22" spans="1:2" x14ac:dyDescent="0.25">
      <c r="A22" t="s">
        <v>1</v>
      </c>
      <c r="B22" s="1">
        <f>-24.86-17.5</f>
        <v>-42.36</v>
      </c>
    </row>
    <row r="23" spans="1:2" x14ac:dyDescent="0.25">
      <c r="A23" t="s">
        <v>2</v>
      </c>
      <c r="B23" s="1">
        <f>-24.4-1098</f>
        <v>-1122.4000000000001</v>
      </c>
    </row>
    <row r="24" spans="1:2" x14ac:dyDescent="0.25">
      <c r="A24" s="4" t="s">
        <v>3</v>
      </c>
      <c r="B24" s="5">
        <f>SUM(B21:B23)</f>
        <v>-15053.08</v>
      </c>
    </row>
    <row r="25" spans="1:2" x14ac:dyDescent="0.25">
      <c r="B25" s="1"/>
    </row>
    <row r="26" spans="1:2" x14ac:dyDescent="0.25">
      <c r="A26" s="4" t="s">
        <v>10</v>
      </c>
      <c r="B26" s="5" t="s">
        <v>0</v>
      </c>
    </row>
    <row r="27" spans="1:2" x14ac:dyDescent="0.25">
      <c r="A27" t="s">
        <v>5</v>
      </c>
      <c r="B27" s="1">
        <f>-186942.5-12769.81-17751.99-27652.78-226436.42-146526.11-11090.91</f>
        <v>-629170.52</v>
      </c>
    </row>
    <row r="28" spans="1:2" x14ac:dyDescent="0.25">
      <c r="A28" t="s">
        <v>1</v>
      </c>
      <c r="B28" s="1">
        <v>-59.5</v>
      </c>
    </row>
    <row r="29" spans="1:2" x14ac:dyDescent="0.25">
      <c r="A29" t="s">
        <v>2</v>
      </c>
      <c r="B29" s="1">
        <f>-24.4-29894.92-31980.34</f>
        <v>-61899.66</v>
      </c>
    </row>
    <row r="30" spans="1:2" x14ac:dyDescent="0.25">
      <c r="A30" s="4" t="s">
        <v>3</v>
      </c>
      <c r="B30" s="5">
        <f>SUM(B27:B29)</f>
        <v>-691129.68</v>
      </c>
    </row>
    <row r="32" spans="1:2" x14ac:dyDescent="0.25">
      <c r="A32" s="4" t="s">
        <v>13</v>
      </c>
      <c r="B32" s="5" t="s">
        <v>0</v>
      </c>
    </row>
    <row r="33" spans="1:2" x14ac:dyDescent="0.25">
      <c r="A33" t="s">
        <v>5</v>
      </c>
      <c r="B33" s="1">
        <v>-4452.54</v>
      </c>
    </row>
    <row r="34" spans="1:2" x14ac:dyDescent="0.25">
      <c r="A34" t="s">
        <v>1</v>
      </c>
      <c r="B34" s="1">
        <f>-(27.85+26.31)</f>
        <v>-54.16</v>
      </c>
    </row>
    <row r="35" spans="1:2" x14ac:dyDescent="0.25">
      <c r="A35" t="s">
        <v>2</v>
      </c>
      <c r="B35" s="1">
        <f>-167.38-3484.53-24.4-36950.81</f>
        <v>-40627.119999999995</v>
      </c>
    </row>
    <row r="36" spans="1:2" x14ac:dyDescent="0.25">
      <c r="A36" s="4" t="s">
        <v>3</v>
      </c>
      <c r="B36" s="5">
        <f>SUM(B33:B35)</f>
        <v>-45133.819999999992</v>
      </c>
    </row>
    <row r="38" spans="1:2" x14ac:dyDescent="0.25">
      <c r="A38" s="4" t="s">
        <v>14</v>
      </c>
      <c r="B38" s="5" t="s">
        <v>0</v>
      </c>
    </row>
    <row r="39" spans="1:2" x14ac:dyDescent="0.25">
      <c r="A39" t="s">
        <v>15</v>
      </c>
      <c r="B39" s="1">
        <v>-421</v>
      </c>
    </row>
    <row r="40" spans="1:2" x14ac:dyDescent="0.25">
      <c r="A40" t="s">
        <v>5</v>
      </c>
      <c r="B40" s="1">
        <f>-144-614741.82-146526.11-38-600-34.7</f>
        <v>-762084.62999999989</v>
      </c>
    </row>
    <row r="41" spans="1:2" x14ac:dyDescent="0.25">
      <c r="A41" t="s">
        <v>1</v>
      </c>
      <c r="B41" s="1">
        <f>-24.86-79</f>
        <v>-103.86</v>
      </c>
    </row>
    <row r="42" spans="1:2" x14ac:dyDescent="0.25">
      <c r="A42" t="s">
        <v>2</v>
      </c>
      <c r="B42" s="1">
        <f>-840.62-10516.09-11193.57-12129.09-6448-1603.2-24.4-15151.41</f>
        <v>-57906.37999999999</v>
      </c>
    </row>
    <row r="43" spans="1:2" x14ac:dyDescent="0.25">
      <c r="A43" t="s">
        <v>4</v>
      </c>
      <c r="B43" s="1">
        <f>-133.82-37.82-105.82</f>
        <v>-277.45999999999998</v>
      </c>
    </row>
    <row r="44" spans="1:2" x14ac:dyDescent="0.25">
      <c r="A44" s="4" t="s">
        <v>3</v>
      </c>
      <c r="B44" s="5">
        <f>SUM(B39:B43)</f>
        <v>-820793.32999999984</v>
      </c>
    </row>
    <row r="45" spans="1:2" x14ac:dyDescent="0.25">
      <c r="B45" s="1"/>
    </row>
    <row r="46" spans="1:2" x14ac:dyDescent="0.25">
      <c r="A46" s="4" t="s">
        <v>16</v>
      </c>
      <c r="B46" s="5" t="s">
        <v>0</v>
      </c>
    </row>
    <row r="47" spans="1:2" x14ac:dyDescent="0.25">
      <c r="A47" t="s">
        <v>5</v>
      </c>
      <c r="B47" s="1">
        <f>-58809.29-11263.484-300</f>
        <v>-70372.774000000005</v>
      </c>
    </row>
    <row r="48" spans="1:2" x14ac:dyDescent="0.25">
      <c r="A48" t="s">
        <v>1</v>
      </c>
      <c r="B48" s="1">
        <v>-44</v>
      </c>
    </row>
    <row r="49" spans="1:2" x14ac:dyDescent="0.25">
      <c r="A49" t="s">
        <v>2</v>
      </c>
      <c r="B49" s="1">
        <f>-24.4-573.86-776.46</f>
        <v>-1374.72</v>
      </c>
    </row>
    <row r="50" spans="1:2" x14ac:dyDescent="0.25">
      <c r="A50" t="s">
        <v>4</v>
      </c>
      <c r="B50" s="1">
        <v>-37.82</v>
      </c>
    </row>
    <row r="51" spans="1:2" x14ac:dyDescent="0.25">
      <c r="A51" s="4" t="s">
        <v>3</v>
      </c>
      <c r="B51" s="5">
        <f>SUM(B47:B50)</f>
        <v>-71829.314000000013</v>
      </c>
    </row>
    <row r="52" spans="1:2" x14ac:dyDescent="0.25">
      <c r="B52" s="1"/>
    </row>
    <row r="53" spans="1:2" x14ac:dyDescent="0.25">
      <c r="A53" s="4" t="s">
        <v>17</v>
      </c>
      <c r="B53" s="5" t="s">
        <v>0</v>
      </c>
    </row>
    <row r="54" spans="1:2" x14ac:dyDescent="0.25">
      <c r="A54" t="s">
        <v>15</v>
      </c>
      <c r="B54" s="1">
        <v>-660</v>
      </c>
    </row>
    <row r="55" spans="1:2" x14ac:dyDescent="0.25">
      <c r="A55" t="s">
        <v>5</v>
      </c>
      <c r="B55" s="1">
        <f>-146526.11-104.1</f>
        <v>-146630.21</v>
      </c>
    </row>
    <row r="56" spans="1:2" x14ac:dyDescent="0.25">
      <c r="A56" t="s">
        <v>1</v>
      </c>
      <c r="B56" s="1">
        <f>-26.31-46</f>
        <v>-72.31</v>
      </c>
    </row>
    <row r="57" spans="1:2" x14ac:dyDescent="0.25">
      <c r="A57" t="s">
        <v>2</v>
      </c>
      <c r="B57" s="1">
        <f>-828.28-34414.47-24.4-54.36-45612.19-14368.76-15455.26-70269.45</f>
        <v>-181027.16999999998</v>
      </c>
    </row>
    <row r="58" spans="1:2" x14ac:dyDescent="0.25">
      <c r="A58" t="s">
        <v>4</v>
      </c>
      <c r="B58" s="1"/>
    </row>
    <row r="59" spans="1:2" x14ac:dyDescent="0.25">
      <c r="A59" s="4" t="s">
        <v>3</v>
      </c>
      <c r="B59" s="5">
        <f>SUM(B54:B58)</f>
        <v>-328389.68999999994</v>
      </c>
    </row>
    <row r="60" spans="1:2" x14ac:dyDescent="0.25">
      <c r="B60" s="1"/>
    </row>
    <row r="61" spans="1:2" x14ac:dyDescent="0.25">
      <c r="A61" s="4" t="s">
        <v>18</v>
      </c>
      <c r="B61" s="5" t="s">
        <v>0</v>
      </c>
    </row>
    <row r="62" spans="1:2" x14ac:dyDescent="0.25">
      <c r="A62" t="s">
        <v>5</v>
      </c>
      <c r="B62" s="1">
        <f>-28756.22-1923.43-4262.06-4893.55-3145.24-1777.5-470-2</f>
        <v>-45230</v>
      </c>
    </row>
    <row r="63" spans="1:2" x14ac:dyDescent="0.25">
      <c r="A63" t="s">
        <v>1</v>
      </c>
      <c r="B63" s="1">
        <f>-65.5-25.14</f>
        <v>-90.64</v>
      </c>
    </row>
    <row r="64" spans="1:2" x14ac:dyDescent="0.25">
      <c r="A64" t="s">
        <v>2</v>
      </c>
      <c r="B64" s="1">
        <f>-953.42-18663.07-22762-24.4-685.25</f>
        <v>-43088.14</v>
      </c>
    </row>
    <row r="65" spans="1:2" x14ac:dyDescent="0.25">
      <c r="A65" t="s">
        <v>4</v>
      </c>
      <c r="B65" s="1">
        <v>-73.819999999999993</v>
      </c>
    </row>
    <row r="66" spans="1:2" x14ac:dyDescent="0.25">
      <c r="A66" s="4" t="s">
        <v>3</v>
      </c>
      <c r="B66" s="5">
        <f>SUM(B62:B65)</f>
        <v>-88482.6</v>
      </c>
    </row>
    <row r="67" spans="1:2" x14ac:dyDescent="0.25">
      <c r="B67" s="1"/>
    </row>
    <row r="68" spans="1:2" x14ac:dyDescent="0.25">
      <c r="A68" s="4" t="s">
        <v>19</v>
      </c>
      <c r="B68" s="5" t="s">
        <v>0</v>
      </c>
    </row>
    <row r="69" spans="1:2" x14ac:dyDescent="0.25">
      <c r="A69" t="s">
        <v>5</v>
      </c>
      <c r="B69" s="1">
        <f>-483460.81-146526.11-123.1</f>
        <v>-630110.0199999999</v>
      </c>
    </row>
    <row r="70" spans="1:2" x14ac:dyDescent="0.25">
      <c r="A70" t="s">
        <v>1</v>
      </c>
      <c r="B70" s="1">
        <v>-32</v>
      </c>
    </row>
    <row r="71" spans="1:2" x14ac:dyDescent="0.25">
      <c r="A71" t="s">
        <v>2</v>
      </c>
      <c r="B71" s="1">
        <f>-896.86-107.58-24.4-26997.88-744200-1362.75</f>
        <v>-773589.47</v>
      </c>
    </row>
    <row r="72" spans="1:2" x14ac:dyDescent="0.25">
      <c r="A72" t="s">
        <v>4</v>
      </c>
      <c r="B72" s="1">
        <v>-157.82</v>
      </c>
    </row>
    <row r="73" spans="1:2" x14ac:dyDescent="0.25">
      <c r="A73" s="4" t="s">
        <v>3</v>
      </c>
      <c r="B73" s="5">
        <f>SUM(B69:B72)</f>
        <v>-1403889.3099999998</v>
      </c>
    </row>
    <row r="74" spans="1:2" x14ac:dyDescent="0.25">
      <c r="B74" s="1"/>
    </row>
    <row r="75" spans="1:2" x14ac:dyDescent="0.25">
      <c r="A75" s="4" t="s">
        <v>20</v>
      </c>
      <c r="B75" s="5" t="s">
        <v>0</v>
      </c>
    </row>
    <row r="76" spans="1:2" x14ac:dyDescent="0.25">
      <c r="A76" t="s">
        <v>5</v>
      </c>
      <c r="B76" s="1">
        <f>-30724.21-2076.68-5210.01-3805.08-6035.34-8269.15</f>
        <v>-56120.470000000008</v>
      </c>
    </row>
    <row r="77" spans="1:2" x14ac:dyDescent="0.25">
      <c r="A77" t="s">
        <v>1</v>
      </c>
      <c r="B77" s="1">
        <f>-26.31-86.5</f>
        <v>-112.81</v>
      </c>
    </row>
    <row r="78" spans="1:2" x14ac:dyDescent="0.25">
      <c r="A78" t="s">
        <v>2</v>
      </c>
      <c r="B78" s="1">
        <f>-775.49-12372.64-19104.88-29077.38-7246.9-6.1-47844.32</f>
        <v>-116427.70999999999</v>
      </c>
    </row>
    <row r="79" spans="1:2" x14ac:dyDescent="0.25">
      <c r="A79" t="s">
        <v>4</v>
      </c>
      <c r="B79" s="1">
        <v>-169.82</v>
      </c>
    </row>
    <row r="80" spans="1:2" x14ac:dyDescent="0.25">
      <c r="A80" s="4" t="s">
        <v>3</v>
      </c>
      <c r="B80" s="5">
        <f>SUM(B76:B79)</f>
        <v>-172830.81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2021-02-11T08:43:46Z</dcterms:modified>
</cp:coreProperties>
</file>